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BBBEF98E-AA31-489B-A2B2-BE6B277429D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ist1" sheetId="1" r:id="rId1"/>
  </sheets>
  <definedNames>
    <definedName name="_xlnm.Print_Area" localSheetId="0">List1!$B$5:$L$64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1" i="1" l="1"/>
  <c r="K51" i="1" s="1"/>
  <c r="L51" i="1" s="1"/>
  <c r="H34" i="1" l="1"/>
  <c r="K34" i="1" s="1"/>
  <c r="L34" i="1" s="1"/>
  <c r="H35" i="1"/>
  <c r="K35" i="1" s="1"/>
  <c r="L35" i="1" s="1"/>
  <c r="G30" i="1" l="1"/>
  <c r="J30" i="1" s="1"/>
  <c r="L30" i="1" s="1"/>
  <c r="G43" i="1"/>
  <c r="J43" i="1" s="1"/>
  <c r="L43" i="1" s="1"/>
  <c r="G53" i="1"/>
  <c r="J53" i="1" s="1"/>
  <c r="L53" i="1" s="1"/>
  <c r="G54" i="1"/>
  <c r="J54" i="1" s="1"/>
  <c r="L54" i="1" s="1"/>
  <c r="H56" i="1"/>
  <c r="K56" i="1" s="1"/>
  <c r="L56" i="1" s="1"/>
  <c r="G11" i="1" l="1"/>
  <c r="G12" i="1"/>
  <c r="G13" i="1"/>
  <c r="G14" i="1"/>
  <c r="G15" i="1"/>
  <c r="G16" i="1"/>
  <c r="G17" i="1"/>
  <c r="J17" i="1" s="1"/>
  <c r="L17" i="1" s="1"/>
  <c r="G18" i="1"/>
  <c r="J18" i="1" s="1"/>
  <c r="L18" i="1" s="1"/>
  <c r="G19" i="1"/>
  <c r="J19" i="1" s="1"/>
  <c r="L19" i="1" s="1"/>
  <c r="G20" i="1"/>
  <c r="G21" i="1"/>
  <c r="J21" i="1" s="1"/>
  <c r="L21" i="1" s="1"/>
  <c r="G22" i="1"/>
  <c r="J22" i="1" s="1"/>
  <c r="L22" i="1" s="1"/>
  <c r="G23" i="1"/>
  <c r="J23" i="1" s="1"/>
  <c r="L23" i="1" s="1"/>
  <c r="G24" i="1"/>
  <c r="J24" i="1" s="1"/>
  <c r="L24" i="1" s="1"/>
  <c r="J20" i="1" l="1"/>
  <c r="G41" i="1"/>
  <c r="J41" i="1" s="1"/>
  <c r="L41" i="1" s="1"/>
  <c r="D42" i="1"/>
  <c r="G42" i="1" s="1"/>
  <c r="J42" i="1" s="1"/>
  <c r="L42" i="1" s="1"/>
  <c r="G28" i="1"/>
  <c r="J28" i="1" s="1"/>
  <c r="L28" i="1" s="1"/>
  <c r="L20" i="1" l="1"/>
  <c r="J16" i="1"/>
  <c r="L16" i="1" s="1"/>
  <c r="J15" i="1"/>
  <c r="L15" i="1" s="1"/>
  <c r="H32" i="1"/>
  <c r="K32" i="1" s="1"/>
  <c r="L32" i="1" s="1"/>
  <c r="G27" i="1" l="1"/>
  <c r="H45" i="1"/>
  <c r="K45" i="1" s="1"/>
  <c r="L45" i="1" s="1"/>
  <c r="H33" i="1"/>
  <c r="K33" i="1" s="1"/>
  <c r="L33" i="1" s="1"/>
  <c r="H31" i="1"/>
  <c r="K31" i="1" l="1"/>
  <c r="H55" i="1"/>
  <c r="K55" i="1" s="1"/>
  <c r="L55" i="1" s="1"/>
  <c r="H57" i="1" l="1"/>
  <c r="L31" i="1"/>
  <c r="K57" i="1"/>
  <c r="D40" i="1"/>
  <c r="D25" i="1"/>
  <c r="D50" i="1" s="1"/>
  <c r="J14" i="1"/>
  <c r="L14" i="1" s="1"/>
  <c r="G29" i="1"/>
  <c r="J29" i="1" s="1"/>
  <c r="L29" i="1" s="1"/>
  <c r="G46" i="1"/>
  <c r="J46" i="1" s="1"/>
  <c r="L46" i="1" s="1"/>
  <c r="G44" i="1"/>
  <c r="J44" i="1" s="1"/>
  <c r="L44" i="1" s="1"/>
  <c r="J13" i="1"/>
  <c r="L13" i="1" s="1"/>
  <c r="G52" i="1" l="1"/>
  <c r="J52" i="1" s="1"/>
  <c r="L52" i="1" s="1"/>
  <c r="G40" i="1"/>
  <c r="J40" i="1" s="1"/>
  <c r="L40" i="1" s="1"/>
  <c r="J27" i="1"/>
  <c r="L27" i="1" s="1"/>
  <c r="G26" i="1" l="1"/>
  <c r="G50" i="1"/>
  <c r="J50" i="1" s="1"/>
  <c r="L50" i="1" s="1"/>
  <c r="J26" i="1" l="1"/>
  <c r="D39" i="1"/>
  <c r="D49" i="1" s="1"/>
  <c r="L26" i="1" l="1"/>
  <c r="G39" i="1" l="1"/>
  <c r="G49" i="1" l="1"/>
  <c r="J49" i="1" s="1"/>
  <c r="L49" i="1" s="1"/>
  <c r="J39" i="1" l="1"/>
  <c r="G38" i="1"/>
  <c r="L39" i="1" l="1"/>
  <c r="J38" i="1"/>
  <c r="J11" i="1"/>
  <c r="L11" i="1" s="1"/>
  <c r="J12" i="1"/>
  <c r="L12" i="1" s="1"/>
  <c r="L38" i="1" l="1"/>
  <c r="G10" i="1"/>
  <c r="G57" i="1" l="1"/>
  <c r="F61" i="1" s="1"/>
  <c r="H61" i="1" s="1"/>
  <c r="C57" i="1"/>
  <c r="F60" i="1" s="1"/>
  <c r="J10" i="1"/>
  <c r="J57" i="1" s="1"/>
  <c r="H60" i="1" l="1"/>
  <c r="F62" i="1"/>
  <c r="L10" i="1"/>
  <c r="L57" i="1" s="1"/>
  <c r="G61" i="1"/>
  <c r="H62" i="1" l="1"/>
  <c r="G62" i="1" s="1"/>
  <c r="G60" i="1"/>
  <c r="E62" i="1"/>
  <c r="E61" i="1"/>
</calcChain>
</file>

<file path=xl/sharedStrings.xml><?xml version="1.0" encoding="utf-8"?>
<sst xmlns="http://schemas.openxmlformats.org/spreadsheetml/2006/main" count="246" uniqueCount="123">
  <si>
    <t>Číslo</t>
  </si>
  <si>
    <t>Položka</t>
  </si>
  <si>
    <t>Množství</t>
  </si>
  <si>
    <t>MJ</t>
  </si>
  <si>
    <t>Výdaje v Kč bez DPH</t>
  </si>
  <si>
    <t>Kč/MJ</t>
  </si>
  <si>
    <t>1.</t>
  </si>
  <si>
    <t>Materiál</t>
  </si>
  <si>
    <t>1.1</t>
  </si>
  <si>
    <t>ks</t>
  </si>
  <si>
    <t>x</t>
  </si>
  <si>
    <t>1.2</t>
  </si>
  <si>
    <t>1.3</t>
  </si>
  <si>
    <t>1.4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</si>
  <si>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</si>
  <si>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</si>
  <si>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</si>
  <si>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</si>
  <si>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</si>
  <si>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</si>
  <si>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</si>
  <si>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</si>
  <si>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</si>
  <si>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3.4</t>
  </si>
  <si>
    <t>hod</t>
  </si>
  <si>
    <t>3.5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</si>
  <si>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</si>
  <si>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</si>
  <si>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</si>
  <si>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</si>
  <si>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</si>
  <si>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</si>
  <si>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</si>
  <si>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</si>
  <si>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</si>
  <si>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</si>
  <si>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</si>
  <si>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</si>
  <si>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Demontáž svítidla</t>
  </si>
  <si>
    <t>Pronájem montážní plošiny (hod.)</t>
  </si>
  <si>
    <t>Revizní zpráva RVO</t>
  </si>
  <si>
    <t>DPH 21%</t>
  </si>
  <si>
    <t>Výdaje v Kč s DPH</t>
  </si>
  <si>
    <t>Pozn:</t>
  </si>
  <si>
    <t>3.6</t>
  </si>
  <si>
    <t>3.7</t>
  </si>
  <si>
    <t>1.5</t>
  </si>
  <si>
    <t>1.6</t>
  </si>
  <si>
    <t>1.7</t>
  </si>
  <si>
    <t>1.8</t>
  </si>
  <si>
    <t>2.3</t>
  </si>
  <si>
    <t>Recyklační poplatek nových svítidel</t>
  </si>
  <si>
    <t>3.3</t>
  </si>
  <si>
    <t>2.5</t>
  </si>
  <si>
    <t>m</t>
  </si>
  <si>
    <t>1.9</t>
  </si>
  <si>
    <t>1.10</t>
  </si>
  <si>
    <t>Montáž výložníků různých délek</t>
  </si>
  <si>
    <t>2.6</t>
  </si>
  <si>
    <t>1.11</t>
  </si>
  <si>
    <t>1.12</t>
  </si>
  <si>
    <t>1.13</t>
  </si>
  <si>
    <t>1.15</t>
  </si>
  <si>
    <t>2.7</t>
  </si>
  <si>
    <t>Polyuretanový nástřik stožáru, včetně materiálu</t>
  </si>
  <si>
    <t>DIO, lávky, zajištění stavby</t>
  </si>
  <si>
    <t>2.8</t>
  </si>
  <si>
    <t>2.9</t>
  </si>
  <si>
    <t>1.16</t>
  </si>
  <si>
    <t>1.18</t>
  </si>
  <si>
    <t>1.14</t>
  </si>
  <si>
    <t>Korugovaná chránička DN 50</t>
  </si>
  <si>
    <t>Výložník UZB1-1500, vč. materiálu pro uchycení</t>
  </si>
  <si>
    <t>Montáž nového ocelového stožáru, včetně výkopu základu, zabetonování základu, průchodkami pro kabel a pouzdra, připojení na nový kabel a připojení na stožárovou výzbroj, odvoz přebytečného výkopu, bez skládkovného</t>
  </si>
  <si>
    <t>1.23</t>
  </si>
  <si>
    <t>Demontáž výložníků různých délek</t>
  </si>
  <si>
    <t>Svodový kabel CYKY 5x1,5 mm2</t>
  </si>
  <si>
    <t>Odvoz a likvidace demont. materiálu vč. výkopků</t>
  </si>
  <si>
    <t>Montáž svítidla včetně zapojení</t>
  </si>
  <si>
    <t>Silniční LED svítidlo A, 2700 K, 27,7 W, REG1</t>
  </si>
  <si>
    <t>Silniční LED svítidlo A2, 2700 K, 27,7 W, REG1, CLONA</t>
  </si>
  <si>
    <t>Silniční LED svítidlo B, 2700 K, 37 W, REG1</t>
  </si>
  <si>
    <t>Silniční LED svítidlo C, 2700 K, 66,5 W, REG1</t>
  </si>
  <si>
    <t>Silniční LED svítidlo C2, 2700 K, 66,5 W, REG1, CLONA</t>
  </si>
  <si>
    <t>Silniční LED svítidlo D, 2700 K, 32,3 W, REG1, CLONA</t>
  </si>
  <si>
    <t>Silniční LED svítidlo E, 2700 K, 69,7 W, REG1, CLONA</t>
  </si>
  <si>
    <t>Silniční LED svítidlo F, 2700 K, 23,4 W, REG0, CLONA</t>
  </si>
  <si>
    <t>Silniční LED svítidlo G, 2700 K, 41,6 W, REG0, CLONA</t>
  </si>
  <si>
    <t>Silniční LED svítidlo H, 2700 K, 18,5 W, REG1</t>
  </si>
  <si>
    <t>Silniční LED svítidlo I, 2700 K, 42,6 W, REG1, CLONA</t>
  </si>
  <si>
    <t>Silniční LED svítidlo J, 2700 K, 37,4 W, REG0</t>
  </si>
  <si>
    <t>Silniční LED svítidlo J2, 2700 K, 37,4 W, REG0, CLONA</t>
  </si>
  <si>
    <t>Silniční LED svítidlo K, 2700 K, 9,3 W, REG0</t>
  </si>
  <si>
    <t>Parkové LED svítidlo L, 2700 K, 17,5 W, REG0</t>
  </si>
  <si>
    <t>Stožár bezpaticový třístupňový uliční, typ UZMA 8</t>
  </si>
  <si>
    <t>3.8</t>
  </si>
  <si>
    <t>Výkaz výměr - Blatná</t>
  </si>
  <si>
    <t>Technický dozor stavebníka</t>
  </si>
  <si>
    <t>Dokumentace skutečného provedení stavby</t>
  </si>
  <si>
    <t>Demontáž stávajících stožárů vč. demontáže stávajícího základu, vč. odvozu a skládkovného kompletního demontovaného materiálu</t>
  </si>
  <si>
    <t>Kabelová spojka, specifikaci spojky si zajistí možnážní firma</t>
  </si>
  <si>
    <t>1.17</t>
  </si>
  <si>
    <t>1.19</t>
  </si>
  <si>
    <t>1.20</t>
  </si>
  <si>
    <t>1.21</t>
  </si>
  <si>
    <t>1.24</t>
  </si>
  <si>
    <t>2.4</t>
  </si>
  <si>
    <t>Inženýring (ve smyslu výkopového povolení)</t>
  </si>
  <si>
    <t>Drát zemnící FeZn 10 mm</t>
  </si>
  <si>
    <t>1.22</t>
  </si>
  <si>
    <t>1.25</t>
  </si>
  <si>
    <t>Svorka připojovací SP</t>
  </si>
  <si>
    <t>Svorka spojovací SS</t>
  </si>
  <si>
    <t>Stožárová svorkovnice SV9 vč. pojistky</t>
  </si>
  <si>
    <t>Montáž svodového kabelu</t>
  </si>
  <si>
    <t>Montáž zemnícího drátu včetně spojování a připojení</t>
  </si>
  <si>
    <t>Kabel CYKY-J 4x16 mm2</t>
  </si>
  <si>
    <t>Zakázka : Modernizace veřejného osvětlení ve městě Blatná</t>
  </si>
  <si>
    <t>Výměna stávajících 134 ks svítidel, doplnění 2 ks a zrušení 1 ks svítidla</t>
  </si>
  <si>
    <t>Uznatelné</t>
  </si>
  <si>
    <t>Neuznatelné</t>
  </si>
  <si>
    <t>Příloha ZD č. 4 - Položkový rozpočet</t>
  </si>
  <si>
    <r>
      <t xml:space="preserve">kontrolní součet (počet svítidel </t>
    </r>
    <r>
      <rPr>
        <b/>
        <i/>
        <sz val="10"/>
        <color rgb="FFFF0000"/>
        <rFont val="Calibri"/>
        <family val="2"/>
        <scheme val="minor"/>
      </rPr>
      <t>= 136 ks</t>
    </r>
    <r>
      <rPr>
        <i/>
        <sz val="10"/>
        <color rgb="FFFF0000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</si>
</sst>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89">
    <xf numFmtId="0" fontId="0" fillId="0" borderId="0" xfId="0"/>
    <xf numFmtId="0" fontId="0" fillId="0" borderId="0" xfId="3" applyFont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center"/>
    </xf>
    <xf numFmtId="0" fontId="7" fillId="0" borderId="0" xfId="3" applyFont="1" applyAlignment="1">
      <alignment wrapText="1"/>
    </xf>
    <xf numFmtId="0" fontId="0" fillId="0" borderId="0" xfId="0" applyAlignment="1">
      <alignment horizontal="center" vertical="center"/>
    </xf>
    <xf numFmtId="49" fontId="0" fillId="0" borderId="0" xfId="3" applyNumberFormat="1" applyFont="1" applyAlignment="1">
      <alignment horizontal="center" vertical="center"/>
    </xf>
    <xf numFmtId="0" fontId="6" fillId="0" borderId="0" xfId="3" applyFont="1"/>
    <xf numFmtId="0" fontId="0" fillId="2" borderId="0" xfId="0" applyFill="1"/>
    <xf numFmtId="0" fontId="7" fillId="0" borderId="0" xfId="4" applyFont="1" applyAlignment="1">
      <alignment wrapText="1"/>
    </xf>
    <xf numFmtId="10" fontId="7" fillId="0" borderId="0" xfId="2" applyNumberFormat="1" applyFont="1" applyAlignment="1">
      <alignment wrapText="1"/>
    </xf>
    <xf numFmtId="44" fontId="7" fillId="0" borderId="0" xfId="1" applyFont="1" applyAlignment="1">
      <alignment wrapText="1"/>
    </xf>
    <xf numFmtId="49" fontId="9" fillId="0" borderId="0" xfId="3" applyNumberFormat="1" applyFont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4" fontId="0" fillId="0" borderId="0" xfId="0" applyNumberFormat="1"/>
    <xf numFmtId="44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2" fillId="5" borderId="2" xfId="0" applyFont="1" applyFill="1" applyBorder="1" applyAlignment="1">
      <alignment horizontal="center" wrapText="1"/>
    </xf>
    <xf numFmtId="44" fontId="14" fillId="5" borderId="2" xfId="1" applyFont="1" applyFill="1" applyBorder="1" applyAlignment="1">
      <alignment horizontal="center" vertical="center" wrapText="1"/>
    </xf>
    <xf numFmtId="49" fontId="12" fillId="5" borderId="2" xfId="3" applyNumberFormat="1" applyFont="1" applyFill="1" applyBorder="1" applyAlignment="1">
      <alignment horizontal="center" vertical="center"/>
    </xf>
    <xf numFmtId="0" fontId="12" fillId="5" borderId="2" xfId="3" applyFont="1" applyFill="1" applyBorder="1"/>
    <xf numFmtId="0" fontId="11" fillId="5" borderId="2" xfId="3" applyFont="1" applyFill="1" applyBorder="1" applyAlignment="1">
      <alignment horizontal="center"/>
    </xf>
    <xf numFmtId="44" fontId="11" fillId="5" borderId="2" xfId="1" applyFont="1" applyFill="1" applyBorder="1"/>
    <xf numFmtId="44" fontId="11" fillId="5" borderId="2" xfId="1" applyFont="1" applyFill="1" applyBorder="1" applyAlignment="1">
      <alignment horizontal="center"/>
    </xf>
    <xf numFmtId="2" fontId="11" fillId="0" borderId="1" xfId="3" applyNumberFormat="1" applyFont="1" applyBorder="1" applyAlignment="1">
      <alignment horizontal="center" vertical="center"/>
    </xf>
    <xf numFmtId="0" fontId="11" fillId="4" borderId="1" xfId="0" applyFont="1" applyFill="1" applyBorder="1"/>
    <xf numFmtId="0" fontId="11" fillId="4" borderId="2" xfId="0" applyFont="1" applyFill="1" applyBorder="1" applyAlignment="1">
      <alignment horizontal="center"/>
    </xf>
    <xf numFmtId="0" fontId="11" fillId="0" borderId="1" xfId="3" applyFont="1" applyBorder="1" applyAlignment="1">
      <alignment horizontal="center" vertical="center"/>
    </xf>
    <xf numFmtId="44" fontId="11" fillId="3" borderId="1" xfId="1" applyFont="1" applyFill="1" applyBorder="1"/>
    <xf numFmtId="44" fontId="11" fillId="0" borderId="1" xfId="1" applyFont="1" applyBorder="1" applyAlignment="1">
      <alignment horizontal="center" vertical="center"/>
    </xf>
    <xf numFmtId="44" fontId="11" fillId="0" borderId="2" xfId="1" applyFont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1" fillId="0" borderId="2" xfId="3" applyFont="1" applyBorder="1" applyAlignment="1">
      <alignment horizontal="center"/>
    </xf>
    <xf numFmtId="44" fontId="11" fillId="0" borderId="1" xfId="1" applyFont="1" applyBorder="1" applyProtection="1">
      <protection locked="0"/>
    </xf>
    <xf numFmtId="44" fontId="11" fillId="0" borderId="2" xfId="1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44" fontId="11" fillId="3" borderId="2" xfId="1" applyFont="1" applyFill="1" applyBorder="1" applyAlignment="1" applyProtection="1">
      <alignment vertical="center"/>
      <protection locked="0"/>
    </xf>
    <xf numFmtId="0" fontId="11" fillId="0" borderId="2" xfId="0" applyFont="1" applyBorder="1"/>
    <xf numFmtId="49" fontId="11" fillId="0" borderId="1" xfId="3" applyNumberFormat="1" applyFont="1" applyBorder="1" applyAlignment="1">
      <alignment horizontal="center" vertical="center"/>
    </xf>
    <xf numFmtId="49" fontId="11" fillId="0" borderId="2" xfId="3" applyNumberFormat="1" applyFont="1" applyBorder="1" applyAlignment="1">
      <alignment horizontal="center" vertical="center"/>
    </xf>
    <xf numFmtId="0" fontId="11" fillId="0" borderId="2" xfId="3" applyFont="1" applyBorder="1" applyAlignment="1">
      <alignment vertical="center"/>
    </xf>
    <xf numFmtId="0" fontId="11" fillId="0" borderId="2" xfId="6" applyFont="1" applyBorder="1" applyAlignment="1">
      <alignment vertical="center"/>
    </xf>
    <xf numFmtId="0" fontId="11" fillId="0" borderId="2" xfId="9" applyFont="1" applyBorder="1" applyAlignment="1">
      <alignment vertical="center" wrapText="1"/>
    </xf>
    <xf numFmtId="0" fontId="11" fillId="0" borderId="2" xfId="3" applyFont="1" applyBorder="1" applyAlignment="1">
      <alignment vertical="center" wrapText="1"/>
    </xf>
    <xf numFmtId="0" fontId="11" fillId="0" borderId="11" xfId="0" applyFont="1" applyBorder="1"/>
    <xf numFmtId="49" fontId="11" fillId="0" borderId="0" xfId="3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Alignment="1">
      <alignment horizontal="center"/>
    </xf>
    <xf numFmtId="44" fontId="11" fillId="0" borderId="3" xfId="1" applyFont="1" applyBorder="1"/>
    <xf numFmtId="44" fontId="11" fillId="0" borderId="0" xfId="1" applyFont="1" applyAlignment="1">
      <alignment horizontal="center"/>
    </xf>
    <xf numFmtId="0" fontId="11" fillId="5" borderId="1" xfId="3" applyFont="1" applyFill="1" applyBorder="1" applyAlignment="1">
      <alignment horizontal="center"/>
    </xf>
    <xf numFmtId="44" fontId="11" fillId="3" borderId="2" xfId="1" applyFont="1" applyFill="1" applyBorder="1" applyAlignment="1" applyProtection="1">
      <alignment horizontal="center" vertical="center"/>
      <protection locked="0"/>
    </xf>
    <xf numFmtId="0" fontId="11" fillId="0" borderId="2" xfId="3" applyFont="1" applyBorder="1"/>
    <xf numFmtId="0" fontId="12" fillId="5" borderId="2" xfId="3" applyFont="1" applyFill="1" applyBorder="1" applyAlignment="1">
      <alignment horizontal="center" vertical="center"/>
    </xf>
    <xf numFmtId="44" fontId="12" fillId="5" borderId="2" xfId="3" applyNumberFormat="1" applyFont="1" applyFill="1" applyBorder="1"/>
    <xf numFmtId="44" fontId="12" fillId="5" borderId="2" xfId="1" applyFont="1" applyFill="1" applyBorder="1"/>
    <xf numFmtId="0" fontId="11" fillId="0" borderId="0" xfId="4" applyFont="1" applyAlignment="1">
      <alignment wrapText="1"/>
    </xf>
    <xf numFmtId="44" fontId="11" fillId="0" borderId="0" xfId="1" applyFont="1"/>
    <xf numFmtId="0" fontId="12" fillId="5" borderId="2" xfId="3" applyFont="1" applyFill="1" applyBorder="1" applyAlignment="1">
      <alignment horizontal="left"/>
    </xf>
    <xf numFmtId="0" fontId="12" fillId="5" borderId="2" xfId="3" applyFont="1" applyFill="1" applyBorder="1" applyAlignment="1">
      <alignment horizontal="center"/>
    </xf>
    <xf numFmtId="44" fontId="12" fillId="5" borderId="2" xfId="1" applyFont="1" applyFill="1" applyBorder="1" applyAlignment="1">
      <alignment horizontal="center"/>
    </xf>
    <xf numFmtId="0" fontId="12" fillId="0" borderId="4" xfId="3" applyFont="1" applyBorder="1"/>
    <xf numFmtId="0" fontId="12" fillId="0" borderId="0" xfId="3" applyFont="1"/>
    <xf numFmtId="0" fontId="17" fillId="0" borderId="5" xfId="3" applyFont="1" applyBorder="1"/>
    <xf numFmtId="0" fontId="17" fillId="0" borderId="6" xfId="3" applyFont="1" applyBorder="1"/>
    <xf numFmtId="0" fontId="18" fillId="0" borderId="2" xfId="4" applyFont="1" applyBorder="1" applyAlignment="1">
      <alignment vertical="center" wrapText="1"/>
    </xf>
    <xf numFmtId="44" fontId="11" fillId="0" borderId="2" xfId="1" applyFont="1" applyBorder="1" applyAlignment="1">
      <alignment vertical="center"/>
    </xf>
    <xf numFmtId="0" fontId="12" fillId="0" borderId="4" xfId="3" applyFont="1" applyBorder="1" applyAlignment="1">
      <alignment vertical="center"/>
    </xf>
    <xf numFmtId="0" fontId="12" fillId="0" borderId="0" xfId="3" applyFont="1" applyAlignment="1">
      <alignment vertical="center"/>
    </xf>
    <xf numFmtId="10" fontId="18" fillId="0" borderId="2" xfId="2" applyNumberFormat="1" applyFont="1" applyBorder="1" applyAlignment="1">
      <alignment vertical="center" wrapText="1"/>
    </xf>
    <xf numFmtId="44" fontId="18" fillId="0" borderId="2" xfId="1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3" fillId="0" borderId="0" xfId="14" applyFont="1" applyAlignment="1">
      <alignment horizontal="left" vertical="center" wrapText="1"/>
    </xf>
    <xf numFmtId="0" fontId="19" fillId="3" borderId="8" xfId="3" applyFont="1" applyFill="1" applyBorder="1" applyAlignment="1">
      <alignment horizontal="left" vertical="center" wrapText="1"/>
    </xf>
    <xf numFmtId="0" fontId="19" fillId="3" borderId="9" xfId="3" applyFont="1" applyFill="1" applyBorder="1" applyAlignment="1">
      <alignment horizontal="left" vertical="center" wrapText="1"/>
    </xf>
    <xf numFmtId="49" fontId="12" fillId="5" borderId="2" xfId="3" applyNumberFormat="1" applyFont="1" applyFill="1" applyBorder="1" applyAlignment="1">
      <alignment horizontal="center" wrapText="1"/>
    </xf>
    <xf numFmtId="49" fontId="14" fillId="5" borderId="2" xfId="3" applyNumberFormat="1" applyFont="1" applyFill="1" applyBorder="1" applyAlignment="1">
      <alignment horizontal="center" vertical="center" wrapText="1"/>
    </xf>
    <xf numFmtId="0" fontId="14" fillId="5" borderId="2" xfId="3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wrapText="1"/>
    </xf>
    <xf numFmtId="0" fontId="12" fillId="5" borderId="10" xfId="0" applyFont="1" applyFill="1" applyBorder="1" applyAlignment="1">
      <alignment horizontal="center" wrapText="1"/>
    </xf>
    <xf numFmtId="0" fontId="12" fillId="5" borderId="11" xfId="0" applyFont="1" applyFill="1" applyBorder="1" applyAlignment="1">
      <alignment horizontal="center" wrapText="1"/>
    </xf>
    <xf numFmtId="0" fontId="12" fillId="5" borderId="2" xfId="0" applyFont="1" applyFill="1" applyBorder="1" applyAlignment="1">
      <alignment horizontal="center" vertical="center" wrapText="1"/>
    </xf>
    <xf numFmtId="0" fontId="15" fillId="4" borderId="4" xfId="3" applyFont="1" applyFill="1" applyBorder="1" applyAlignment="1">
      <alignment vertical="center" wrapText="1"/>
    </xf>
    <xf numFmtId="0" fontId="15" fillId="4" borderId="7" xfId="3" applyFont="1" applyFill="1" applyBorder="1" applyAlignment="1">
      <alignment vertical="center" wrapText="1"/>
    </xf>
  </cellXfs>
  <cellStyles count="15">
    <cellStyle name="Měna" xfId="1" builtinId="4"/>
    <cellStyle name="Měna 2" xfId="5" xr:uid="{97A43AB7-0986-4E9F-AA87-7FBDEF2C304E}"/>
    <cellStyle name="Měna 2 2" xfId="11" xr:uid="{6471F5B6-91D2-4425-A65E-FD50D9CB72F3}"/>
    <cellStyle name="Měna 3" xfId="8" xr:uid="{3F13CF76-4C72-4AE0-9B7C-BA8433058E02}"/>
    <cellStyle name="Normální" xfId="0" builtinId="0"/>
    <cellStyle name="Normální 17" xfId="3" xr:uid="{DC2148E9-BEBE-44BC-8643-F9DEF88E2987}"/>
    <cellStyle name="Normální 17 2" xfId="6" xr:uid="{BB011919-FE39-4AEF-B66C-7B0C74F64CED}"/>
    <cellStyle name="Normální 17 2 2" xfId="12" xr:uid="{30371518-BAAD-41E1-A40D-DC130B1B1DFD}"/>
    <cellStyle name="Normální 17 3" xfId="9" xr:uid="{1956F9A0-E095-42B5-B86E-A4DC7CD4F064}"/>
    <cellStyle name="Normální 18" xfId="4" xr:uid="{FCD58F99-9C90-4B7F-BCCD-6DFE413B06F7}"/>
    <cellStyle name="Normální 18 2" xfId="7" xr:uid="{5FEDAD25-050B-4A60-A853-874F37124701}"/>
    <cellStyle name="Normální 18 2 2" xfId="13" xr:uid="{693C5EB9-C122-46ED-9FCA-603750739FE5}"/>
    <cellStyle name="Normální 18 3" xfId="10" xr:uid="{6B855BFB-AD9B-48D3-9D76-8001DD62E570}"/>
    <cellStyle name="Normální 2" xfId="14" xr:uid="{C301CCCF-697D-4E86-8EEC-B1D58F7F51DF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zoomScaleNormal="100" workbookViewId="0">
      <selection activeCell="F10" sqref="F10"/>
    </sheetView>
  </sheetViews>
  <sheetFormatPr defaultRowHeight="15" x14ac:dyDescent="0.25"/>
  <cols>
    <col min="1" max="1" width="3.140625" customWidth="1"/>
    <col min="2" max="2" width="8.7109375" style="5" bestFit="1" customWidth="1"/>
    <col min="3" max="3" width="78.28515625" customWidth="1"/>
    <col min="4" max="5" width="10.85546875" customWidth="1"/>
    <col min="6" max="6" width="17.140625" customWidth="1"/>
    <col min="7" max="7" width="18.140625" customWidth="1"/>
    <col min="8" max="8" width="19.28515625" customWidth="1"/>
    <col min="9" max="9" width="3" customWidth="1"/>
    <col min="10" max="12" width="19.28515625" customWidth="1"/>
    <col min="14" max="14" width="12" bestFit="1" customWidth="1"/>
  </cols>
  <sheetData>
    <row r="1" spans="1:14" x14ac:dyDescent="0.25">
      <c r="A1" s="17"/>
      <c r="B1" s="76" t="s">
        <v>117</v>
      </c>
      <c r="C1" s="76"/>
    </row>
    <row r="2" spans="1:14" x14ac:dyDescent="0.25">
      <c r="A2" s="17"/>
      <c r="B2" s="77" t="s">
        <v>118</v>
      </c>
      <c r="C2" s="77"/>
    </row>
    <row r="3" spans="1:14" ht="15" customHeight="1" x14ac:dyDescent="0.25"/>
    <row r="4" spans="1:14" ht="15.75" x14ac:dyDescent="0.25">
      <c r="B4" s="18" t="s">
        <v>121</v>
      </c>
    </row>
    <row r="5" spans="1:14" ht="15" customHeight="1" x14ac:dyDescent="0.25"/>
    <row r="6" spans="1:14" ht="14.45" customHeight="1" x14ac:dyDescent="0.25">
      <c r="A6" s="8"/>
      <c r="B6" s="80" t="s">
        <v>96</v>
      </c>
      <c r="C6" s="80"/>
      <c r="D6" s="80"/>
      <c r="E6" s="80"/>
      <c r="F6" s="80"/>
      <c r="G6" s="80"/>
      <c r="H6" s="80"/>
      <c r="I6" s="80"/>
      <c r="J6" s="80"/>
      <c r="K6" s="80"/>
      <c r="L6" s="80"/>
    </row>
    <row r="7" spans="1:14" x14ac:dyDescent="0.25">
      <c r="A7" s="8"/>
      <c r="B7" s="81" t="s">
        <v>0</v>
      </c>
      <c r="C7" s="82" t="s">
        <v>1</v>
      </c>
      <c r="D7" s="82" t="s">
        <v>2</v>
      </c>
      <c r="E7" s="82" t="s">
        <v>3</v>
      </c>
      <c r="F7" s="83" t="s">
        <v>4</v>
      </c>
      <c r="G7" s="83"/>
      <c r="H7" s="83"/>
      <c r="I7" s="19"/>
      <c r="J7" s="84" t="s">
        <v>42</v>
      </c>
      <c r="K7" s="85"/>
      <c r="L7" s="86" t="s">
        <v>41</v>
      </c>
    </row>
    <row r="8" spans="1:14" x14ac:dyDescent="0.25">
      <c r="A8" s="8"/>
      <c r="B8" s="81"/>
      <c r="C8" s="82"/>
      <c r="D8" s="82"/>
      <c r="E8" s="82"/>
      <c r="F8" s="20" t="s">
        <v>5</v>
      </c>
      <c r="G8" s="20" t="s">
        <v>119</v>
      </c>
      <c r="H8" s="20" t="s">
        <v>120</v>
      </c>
      <c r="I8" s="20"/>
      <c r="J8" s="20" t="s">
        <v>119</v>
      </c>
      <c r="K8" s="20" t="s">
        <v>120</v>
      </c>
      <c r="L8" s="86"/>
    </row>
    <row r="9" spans="1:14" x14ac:dyDescent="0.25">
      <c r="A9" s="8"/>
      <c r="B9" s="21" t="s">
        <v>6</v>
      </c>
      <c r="C9" s="22" t="s">
        <v>7</v>
      </c>
      <c r="D9" s="23"/>
      <c r="E9" s="23"/>
      <c r="F9" s="24"/>
      <c r="G9" s="25"/>
      <c r="H9" s="25"/>
      <c r="I9" s="25"/>
      <c r="J9" s="25"/>
      <c r="K9" s="25"/>
      <c r="L9" s="86"/>
    </row>
    <row r="10" spans="1:14" s="14" customFormat="1" ht="15" customHeight="1" x14ac:dyDescent="0.2">
      <c r="A10" s="13"/>
      <c r="B10" s="26" t="s">
        <v>8</v>
      </c>
      <c r="C10" s="27" t="s">
        <v>79</v>
      </c>
      <c r="D10" s="28">
        <v>4</v>
      </c>
      <c r="E10" s="29" t="s">
        <v>9</v>
      </c>
      <c r="F10" s="30"/>
      <c r="G10" s="31">
        <f>D10*F10</f>
        <v>0</v>
      </c>
      <c r="H10" s="31" t="s">
        <v>10</v>
      </c>
      <c r="I10" s="31"/>
      <c r="J10" s="31">
        <f t="shared" ref="J10:J12" si="0">G10*1.21</f>
        <v>0</v>
      </c>
      <c r="K10" s="31" t="s">
        <v>10</v>
      </c>
      <c r="L10" s="32">
        <f t="shared" ref="L10:L12" si="1">J10-G10</f>
        <v>0</v>
      </c>
      <c r="N10" s="16"/>
    </row>
    <row r="11" spans="1:14" s="14" customFormat="1" ht="15" customHeight="1" x14ac:dyDescent="0.2">
      <c r="A11" s="13"/>
      <c r="B11" s="26" t="s">
        <v>11</v>
      </c>
      <c r="C11" s="27" t="s">
        <v>80</v>
      </c>
      <c r="D11" s="28">
        <v>11</v>
      </c>
      <c r="E11" s="33" t="s">
        <v>9</v>
      </c>
      <c r="F11" s="30"/>
      <c r="G11" s="31">
        <f t="shared" ref="G11:G24" si="2">D11*F11</f>
        <v>0</v>
      </c>
      <c r="H11" s="31" t="s">
        <v>10</v>
      </c>
      <c r="I11" s="32"/>
      <c r="J11" s="32">
        <f t="shared" si="0"/>
        <v>0</v>
      </c>
      <c r="K11" s="31" t="s">
        <v>10</v>
      </c>
      <c r="L11" s="32">
        <f t="shared" si="1"/>
        <v>0</v>
      </c>
      <c r="N11" s="16"/>
    </row>
    <row r="12" spans="1:14" s="14" customFormat="1" ht="15" customHeight="1" x14ac:dyDescent="0.2">
      <c r="A12" s="13"/>
      <c r="B12" s="26" t="s">
        <v>12</v>
      </c>
      <c r="C12" s="27" t="s">
        <v>81</v>
      </c>
      <c r="D12" s="28">
        <v>17</v>
      </c>
      <c r="E12" s="33" t="s">
        <v>9</v>
      </c>
      <c r="F12" s="30"/>
      <c r="G12" s="31">
        <f t="shared" si="2"/>
        <v>0</v>
      </c>
      <c r="H12" s="31" t="s">
        <v>10</v>
      </c>
      <c r="I12" s="32"/>
      <c r="J12" s="32">
        <f t="shared" si="0"/>
        <v>0</v>
      </c>
      <c r="K12" s="31" t="s">
        <v>10</v>
      </c>
      <c r="L12" s="32">
        <f t="shared" si="1"/>
        <v>0</v>
      </c>
      <c r="N12" s="16"/>
    </row>
    <row r="13" spans="1:14" s="14" customFormat="1" ht="15" customHeight="1" x14ac:dyDescent="0.2">
      <c r="A13" s="13"/>
      <c r="B13" s="26" t="s">
        <v>13</v>
      </c>
      <c r="C13" s="27" t="s">
        <v>82</v>
      </c>
      <c r="D13" s="28">
        <v>8</v>
      </c>
      <c r="E13" s="29" t="s">
        <v>9</v>
      </c>
      <c r="F13" s="30"/>
      <c r="G13" s="31">
        <f t="shared" si="2"/>
        <v>0</v>
      </c>
      <c r="H13" s="31" t="s">
        <v>10</v>
      </c>
      <c r="I13" s="31"/>
      <c r="J13" s="31">
        <f t="shared" ref="J13:J21" si="3">G13*1.21</f>
        <v>0</v>
      </c>
      <c r="K13" s="31" t="s">
        <v>10</v>
      </c>
      <c r="L13" s="32">
        <f t="shared" ref="L13:L21" si="4">J13-G13</f>
        <v>0</v>
      </c>
      <c r="N13" s="16"/>
    </row>
    <row r="14" spans="1:14" s="14" customFormat="1" ht="15" customHeight="1" x14ac:dyDescent="0.2">
      <c r="A14" s="13"/>
      <c r="B14" s="26" t="s">
        <v>46</v>
      </c>
      <c r="C14" s="27" t="s">
        <v>83</v>
      </c>
      <c r="D14" s="28">
        <v>3</v>
      </c>
      <c r="E14" s="33" t="s">
        <v>9</v>
      </c>
      <c r="F14" s="30"/>
      <c r="G14" s="31">
        <f t="shared" si="2"/>
        <v>0</v>
      </c>
      <c r="H14" s="31" t="s">
        <v>10</v>
      </c>
      <c r="I14" s="32"/>
      <c r="J14" s="32">
        <f t="shared" ref="J14:J24" si="5">G14*1.21</f>
        <v>0</v>
      </c>
      <c r="K14" s="31" t="s">
        <v>10</v>
      </c>
      <c r="L14" s="32">
        <f t="shared" ref="L14:L24" si="6">J14-G14</f>
        <v>0</v>
      </c>
      <c r="N14" s="16"/>
    </row>
    <row r="15" spans="1:14" s="14" customFormat="1" ht="15" customHeight="1" x14ac:dyDescent="0.2">
      <c r="A15" s="13"/>
      <c r="B15" s="26" t="s">
        <v>47</v>
      </c>
      <c r="C15" s="27" t="s">
        <v>84</v>
      </c>
      <c r="D15" s="28">
        <v>22</v>
      </c>
      <c r="E15" s="33" t="s">
        <v>9</v>
      </c>
      <c r="F15" s="30"/>
      <c r="G15" s="31">
        <f t="shared" si="2"/>
        <v>0</v>
      </c>
      <c r="H15" s="31" t="s">
        <v>10</v>
      </c>
      <c r="I15" s="32"/>
      <c r="J15" s="32">
        <f t="shared" si="5"/>
        <v>0</v>
      </c>
      <c r="K15" s="31" t="s">
        <v>10</v>
      </c>
      <c r="L15" s="32">
        <f t="shared" si="6"/>
        <v>0</v>
      </c>
      <c r="N15" s="16"/>
    </row>
    <row r="16" spans="1:14" s="14" customFormat="1" ht="15" customHeight="1" x14ac:dyDescent="0.2">
      <c r="A16" s="13"/>
      <c r="B16" s="26" t="s">
        <v>48</v>
      </c>
      <c r="C16" s="27" t="s">
        <v>85</v>
      </c>
      <c r="D16" s="28">
        <v>11</v>
      </c>
      <c r="E16" s="33" t="s">
        <v>9</v>
      </c>
      <c r="F16" s="30"/>
      <c r="G16" s="31">
        <f t="shared" si="2"/>
        <v>0</v>
      </c>
      <c r="H16" s="31" t="s">
        <v>10</v>
      </c>
      <c r="I16" s="32"/>
      <c r="J16" s="32">
        <f t="shared" si="5"/>
        <v>0</v>
      </c>
      <c r="K16" s="31" t="s">
        <v>10</v>
      </c>
      <c r="L16" s="32">
        <f t="shared" si="6"/>
        <v>0</v>
      </c>
      <c r="N16" s="16"/>
    </row>
    <row r="17" spans="1:14" s="14" customFormat="1" ht="15" customHeight="1" x14ac:dyDescent="0.2">
      <c r="A17" s="13"/>
      <c r="B17" s="26" t="s">
        <v>49</v>
      </c>
      <c r="C17" s="27" t="s">
        <v>86</v>
      </c>
      <c r="D17" s="28">
        <v>3</v>
      </c>
      <c r="E17" s="29" t="s">
        <v>9</v>
      </c>
      <c r="F17" s="30"/>
      <c r="G17" s="31">
        <f t="shared" si="2"/>
        <v>0</v>
      </c>
      <c r="H17" s="31" t="s">
        <v>10</v>
      </c>
      <c r="I17" s="32"/>
      <c r="J17" s="31">
        <f t="shared" si="3"/>
        <v>0</v>
      </c>
      <c r="K17" s="31" t="s">
        <v>10</v>
      </c>
      <c r="L17" s="32">
        <f t="shared" si="4"/>
        <v>0</v>
      </c>
      <c r="N17" s="16"/>
    </row>
    <row r="18" spans="1:14" s="14" customFormat="1" ht="15" customHeight="1" x14ac:dyDescent="0.2">
      <c r="A18" s="13"/>
      <c r="B18" s="26" t="s">
        <v>55</v>
      </c>
      <c r="C18" s="27" t="s">
        <v>87</v>
      </c>
      <c r="D18" s="28">
        <v>9</v>
      </c>
      <c r="E18" s="29" t="s">
        <v>9</v>
      </c>
      <c r="F18" s="30"/>
      <c r="G18" s="31">
        <f t="shared" si="2"/>
        <v>0</v>
      </c>
      <c r="H18" s="31" t="s">
        <v>10</v>
      </c>
      <c r="I18" s="32"/>
      <c r="J18" s="32">
        <f t="shared" si="5"/>
        <v>0</v>
      </c>
      <c r="K18" s="31" t="s">
        <v>10</v>
      </c>
      <c r="L18" s="32">
        <f t="shared" si="6"/>
        <v>0</v>
      </c>
      <c r="N18" s="16"/>
    </row>
    <row r="19" spans="1:14" s="14" customFormat="1" ht="15" customHeight="1" x14ac:dyDescent="0.2">
      <c r="A19" s="13"/>
      <c r="B19" s="26" t="s">
        <v>56</v>
      </c>
      <c r="C19" s="27" t="s">
        <v>88</v>
      </c>
      <c r="D19" s="28">
        <v>4</v>
      </c>
      <c r="E19" s="29" t="s">
        <v>9</v>
      </c>
      <c r="F19" s="30"/>
      <c r="G19" s="31">
        <f t="shared" si="2"/>
        <v>0</v>
      </c>
      <c r="H19" s="31" t="s">
        <v>10</v>
      </c>
      <c r="I19" s="32"/>
      <c r="J19" s="32">
        <f t="shared" si="5"/>
        <v>0</v>
      </c>
      <c r="K19" s="31" t="s">
        <v>10</v>
      </c>
      <c r="L19" s="32">
        <f t="shared" si="6"/>
        <v>0</v>
      </c>
      <c r="N19" s="16"/>
    </row>
    <row r="20" spans="1:14" s="14" customFormat="1" ht="15" customHeight="1" x14ac:dyDescent="0.2">
      <c r="A20" s="13"/>
      <c r="B20" s="26" t="s">
        <v>59</v>
      </c>
      <c r="C20" s="27" t="s">
        <v>89</v>
      </c>
      <c r="D20" s="28">
        <v>5</v>
      </c>
      <c r="E20" s="29" t="s">
        <v>9</v>
      </c>
      <c r="F20" s="30"/>
      <c r="G20" s="31">
        <f t="shared" si="2"/>
        <v>0</v>
      </c>
      <c r="H20" s="31" t="s">
        <v>10</v>
      </c>
      <c r="I20" s="32"/>
      <c r="J20" s="32">
        <f t="shared" si="5"/>
        <v>0</v>
      </c>
      <c r="K20" s="31" t="s">
        <v>10</v>
      </c>
      <c r="L20" s="32">
        <f t="shared" si="6"/>
        <v>0</v>
      </c>
      <c r="N20" s="16"/>
    </row>
    <row r="21" spans="1:14" s="14" customFormat="1" ht="15" customHeight="1" x14ac:dyDescent="0.2">
      <c r="A21" s="13"/>
      <c r="B21" s="26" t="s">
        <v>60</v>
      </c>
      <c r="C21" s="27" t="s">
        <v>90</v>
      </c>
      <c r="D21" s="28">
        <v>3</v>
      </c>
      <c r="E21" s="29" t="s">
        <v>9</v>
      </c>
      <c r="F21" s="30"/>
      <c r="G21" s="31">
        <f t="shared" si="2"/>
        <v>0</v>
      </c>
      <c r="H21" s="31" t="s">
        <v>10</v>
      </c>
      <c r="I21" s="32"/>
      <c r="J21" s="31">
        <f t="shared" si="3"/>
        <v>0</v>
      </c>
      <c r="K21" s="31" t="s">
        <v>10</v>
      </c>
      <c r="L21" s="32">
        <f t="shared" si="4"/>
        <v>0</v>
      </c>
      <c r="N21" s="16"/>
    </row>
    <row r="22" spans="1:14" s="14" customFormat="1" ht="15" customHeight="1" x14ac:dyDescent="0.2">
      <c r="A22" s="13"/>
      <c r="B22" s="26" t="s">
        <v>61</v>
      </c>
      <c r="C22" s="27" t="s">
        <v>91</v>
      </c>
      <c r="D22" s="28">
        <v>6</v>
      </c>
      <c r="E22" s="29" t="s">
        <v>9</v>
      </c>
      <c r="F22" s="30"/>
      <c r="G22" s="31">
        <f t="shared" si="2"/>
        <v>0</v>
      </c>
      <c r="H22" s="31" t="s">
        <v>10</v>
      </c>
      <c r="I22" s="32"/>
      <c r="J22" s="32">
        <f t="shared" si="5"/>
        <v>0</v>
      </c>
      <c r="K22" s="31" t="s">
        <v>10</v>
      </c>
      <c r="L22" s="32">
        <f t="shared" si="6"/>
        <v>0</v>
      </c>
      <c r="N22" s="16"/>
    </row>
    <row r="23" spans="1:14" s="14" customFormat="1" ht="15" customHeight="1" x14ac:dyDescent="0.2">
      <c r="A23" s="13"/>
      <c r="B23" s="26" t="s">
        <v>70</v>
      </c>
      <c r="C23" s="27" t="s">
        <v>92</v>
      </c>
      <c r="D23" s="28">
        <v>24</v>
      </c>
      <c r="E23" s="29" t="s">
        <v>9</v>
      </c>
      <c r="F23" s="30"/>
      <c r="G23" s="31">
        <f t="shared" si="2"/>
        <v>0</v>
      </c>
      <c r="H23" s="31" t="s">
        <v>10</v>
      </c>
      <c r="I23" s="32"/>
      <c r="J23" s="32">
        <f t="shared" si="5"/>
        <v>0</v>
      </c>
      <c r="K23" s="31" t="s">
        <v>10</v>
      </c>
      <c r="L23" s="32">
        <f t="shared" si="6"/>
        <v>0</v>
      </c>
      <c r="N23" s="16"/>
    </row>
    <row r="24" spans="1:14" s="14" customFormat="1" ht="15" customHeight="1" x14ac:dyDescent="0.2">
      <c r="A24" s="13"/>
      <c r="B24" s="26" t="s">
        <v>62</v>
      </c>
      <c r="C24" s="27" t="s">
        <v>93</v>
      </c>
      <c r="D24" s="28">
        <v>6</v>
      </c>
      <c r="E24" s="33" t="s">
        <v>9</v>
      </c>
      <c r="F24" s="30"/>
      <c r="G24" s="31">
        <f t="shared" si="2"/>
        <v>0</v>
      </c>
      <c r="H24" s="31" t="s">
        <v>10</v>
      </c>
      <c r="I24" s="32"/>
      <c r="J24" s="32">
        <f t="shared" si="5"/>
        <v>0</v>
      </c>
      <c r="K24" s="31" t="s">
        <v>10</v>
      </c>
      <c r="L24" s="32">
        <f t="shared" si="6"/>
        <v>0</v>
      </c>
      <c r="N24" s="16"/>
    </row>
    <row r="25" spans="1:14" ht="15" customHeight="1" x14ac:dyDescent="0.25">
      <c r="B25" s="26"/>
      <c r="C25" s="34" t="s">
        <v>122</v>
      </c>
      <c r="D25" s="35">
        <f>SUM(D10:D24)</f>
        <v>136</v>
      </c>
      <c r="E25" s="36"/>
      <c r="F25" s="37"/>
      <c r="G25" s="38"/>
      <c r="H25" s="38"/>
      <c r="I25" s="38"/>
      <c r="J25" s="38"/>
      <c r="K25" s="38"/>
      <c r="L25" s="38"/>
    </row>
    <row r="26" spans="1:14" s="14" customFormat="1" ht="15" customHeight="1" x14ac:dyDescent="0.25">
      <c r="A26" s="13"/>
      <c r="B26" s="26" t="s">
        <v>68</v>
      </c>
      <c r="C26" s="39" t="s">
        <v>76</v>
      </c>
      <c r="D26" s="40">
        <v>888</v>
      </c>
      <c r="E26" s="33" t="s">
        <v>54</v>
      </c>
      <c r="F26" s="41"/>
      <c r="G26" s="32">
        <f t="shared" ref="G26:G28" si="7">D26*F26</f>
        <v>0</v>
      </c>
      <c r="H26" s="32" t="s">
        <v>10</v>
      </c>
      <c r="I26" s="32"/>
      <c r="J26" s="32">
        <f>G26*1.21</f>
        <v>0</v>
      </c>
      <c r="K26" s="32" t="s">
        <v>10</v>
      </c>
      <c r="L26" s="32">
        <f>J26-G26</f>
        <v>0</v>
      </c>
    </row>
    <row r="27" spans="1:14" s="14" customFormat="1" ht="15" customHeight="1" x14ac:dyDescent="0.25">
      <c r="A27" s="13"/>
      <c r="B27" s="26" t="s">
        <v>101</v>
      </c>
      <c r="C27" s="39" t="s">
        <v>72</v>
      </c>
      <c r="D27" s="40">
        <v>2</v>
      </c>
      <c r="E27" s="33" t="s">
        <v>9</v>
      </c>
      <c r="F27" s="41"/>
      <c r="G27" s="32">
        <f t="shared" si="7"/>
        <v>0</v>
      </c>
      <c r="H27" s="32" t="s">
        <v>10</v>
      </c>
      <c r="I27" s="32"/>
      <c r="J27" s="32">
        <f t="shared" ref="J27:J29" si="8">G27*1.21</f>
        <v>0</v>
      </c>
      <c r="K27" s="32" t="s">
        <v>10</v>
      </c>
      <c r="L27" s="32">
        <f t="shared" ref="L27:L29" si="9">J27-G27</f>
        <v>0</v>
      </c>
    </row>
    <row r="28" spans="1:14" s="14" customFormat="1" ht="15" customHeight="1" x14ac:dyDescent="0.25">
      <c r="A28" s="13"/>
      <c r="B28" s="26" t="s">
        <v>69</v>
      </c>
      <c r="C28" s="39" t="s">
        <v>94</v>
      </c>
      <c r="D28" s="40">
        <v>11</v>
      </c>
      <c r="E28" s="33" t="s">
        <v>9</v>
      </c>
      <c r="F28" s="41"/>
      <c r="G28" s="32">
        <f t="shared" si="7"/>
        <v>0</v>
      </c>
      <c r="H28" s="32" t="s">
        <v>10</v>
      </c>
      <c r="I28" s="32"/>
      <c r="J28" s="32">
        <f t="shared" si="8"/>
        <v>0</v>
      </c>
      <c r="K28" s="32" t="s">
        <v>10</v>
      </c>
      <c r="L28" s="32">
        <f t="shared" si="9"/>
        <v>0</v>
      </c>
    </row>
    <row r="29" spans="1:14" s="14" customFormat="1" ht="15" customHeight="1" x14ac:dyDescent="0.25">
      <c r="A29" s="13"/>
      <c r="B29" s="26" t="s">
        <v>102</v>
      </c>
      <c r="C29" s="39" t="s">
        <v>113</v>
      </c>
      <c r="D29" s="40">
        <v>11</v>
      </c>
      <c r="E29" s="33" t="s">
        <v>9</v>
      </c>
      <c r="F29" s="41"/>
      <c r="G29" s="32">
        <f t="shared" ref="G29" si="10">D29*F29</f>
        <v>0</v>
      </c>
      <c r="H29" s="32" t="s">
        <v>10</v>
      </c>
      <c r="I29" s="32"/>
      <c r="J29" s="32">
        <f t="shared" si="8"/>
        <v>0</v>
      </c>
      <c r="K29" s="32" t="s">
        <v>10</v>
      </c>
      <c r="L29" s="32">
        <f t="shared" si="9"/>
        <v>0</v>
      </c>
    </row>
    <row r="30" spans="1:14" s="14" customFormat="1" ht="15" customHeight="1" x14ac:dyDescent="0.2">
      <c r="A30" s="13"/>
      <c r="B30" s="26" t="s">
        <v>103</v>
      </c>
      <c r="C30" s="42" t="s">
        <v>100</v>
      </c>
      <c r="D30" s="40">
        <v>22</v>
      </c>
      <c r="E30" s="33" t="s">
        <v>9</v>
      </c>
      <c r="F30" s="41"/>
      <c r="G30" s="32">
        <f t="shared" ref="G30" si="11">D30*F30</f>
        <v>0</v>
      </c>
      <c r="H30" s="32" t="s">
        <v>10</v>
      </c>
      <c r="I30" s="32"/>
      <c r="J30" s="32">
        <f t="shared" ref="J30" si="12">G30*1.21</f>
        <v>0</v>
      </c>
      <c r="K30" s="32" t="s">
        <v>10</v>
      </c>
      <c r="L30" s="32">
        <f t="shared" ref="L30" si="13">J30-G30</f>
        <v>0</v>
      </c>
    </row>
    <row r="31" spans="1:14" s="14" customFormat="1" ht="15" customHeight="1" x14ac:dyDescent="0.2">
      <c r="A31" s="13"/>
      <c r="B31" s="26" t="s">
        <v>104</v>
      </c>
      <c r="C31" s="42" t="s">
        <v>116</v>
      </c>
      <c r="D31" s="40">
        <v>66</v>
      </c>
      <c r="E31" s="33" t="s">
        <v>54</v>
      </c>
      <c r="F31" s="41"/>
      <c r="G31" s="32" t="s">
        <v>10</v>
      </c>
      <c r="H31" s="32">
        <f>D31*F31</f>
        <v>0</v>
      </c>
      <c r="I31" s="32"/>
      <c r="J31" s="32" t="s">
        <v>10</v>
      </c>
      <c r="K31" s="32">
        <f>H31*1.21</f>
        <v>0</v>
      </c>
      <c r="L31" s="32">
        <f>K31-H31</f>
        <v>0</v>
      </c>
    </row>
    <row r="32" spans="1:14" s="14" customFormat="1" ht="15" customHeight="1" x14ac:dyDescent="0.25">
      <c r="A32" s="13"/>
      <c r="B32" s="26" t="s">
        <v>109</v>
      </c>
      <c r="C32" s="39" t="s">
        <v>108</v>
      </c>
      <c r="D32" s="40">
        <v>33</v>
      </c>
      <c r="E32" s="33" t="s">
        <v>54</v>
      </c>
      <c r="F32" s="41"/>
      <c r="G32" s="32" t="s">
        <v>10</v>
      </c>
      <c r="H32" s="32">
        <f>D32*F32</f>
        <v>0</v>
      </c>
      <c r="I32" s="32"/>
      <c r="J32" s="32" t="s">
        <v>10</v>
      </c>
      <c r="K32" s="32">
        <f t="shared" ref="K32:K34" si="14">H32*1.21</f>
        <v>0</v>
      </c>
      <c r="L32" s="32">
        <f t="shared" ref="L32:L35" si="15">K32-H32</f>
        <v>0</v>
      </c>
    </row>
    <row r="33" spans="1:12" s="14" customFormat="1" ht="15" customHeight="1" x14ac:dyDescent="0.25">
      <c r="A33" s="13"/>
      <c r="B33" s="26" t="s">
        <v>74</v>
      </c>
      <c r="C33" s="39" t="s">
        <v>71</v>
      </c>
      <c r="D33" s="40">
        <v>66</v>
      </c>
      <c r="E33" s="33" t="s">
        <v>54</v>
      </c>
      <c r="F33" s="41"/>
      <c r="G33" s="32" t="s">
        <v>10</v>
      </c>
      <c r="H33" s="32">
        <f>D33*F33</f>
        <v>0</v>
      </c>
      <c r="I33" s="32"/>
      <c r="J33" s="32" t="s">
        <v>10</v>
      </c>
      <c r="K33" s="32">
        <f>H33*1.21</f>
        <v>0</v>
      </c>
      <c r="L33" s="32">
        <f t="shared" si="15"/>
        <v>0</v>
      </c>
    </row>
    <row r="34" spans="1:12" s="14" customFormat="1" ht="15" customHeight="1" x14ac:dyDescent="0.25">
      <c r="A34" s="13"/>
      <c r="B34" s="26" t="s">
        <v>105</v>
      </c>
      <c r="C34" s="39" t="s">
        <v>111</v>
      </c>
      <c r="D34" s="40">
        <v>11</v>
      </c>
      <c r="E34" s="33" t="s">
        <v>9</v>
      </c>
      <c r="F34" s="41"/>
      <c r="G34" s="32" t="s">
        <v>10</v>
      </c>
      <c r="H34" s="32">
        <f>D34*F34</f>
        <v>0</v>
      </c>
      <c r="I34" s="32"/>
      <c r="J34" s="32" t="s">
        <v>10</v>
      </c>
      <c r="K34" s="32">
        <f t="shared" si="14"/>
        <v>0</v>
      </c>
      <c r="L34" s="32">
        <f t="shared" si="15"/>
        <v>0</v>
      </c>
    </row>
    <row r="35" spans="1:12" s="14" customFormat="1" ht="15" customHeight="1" x14ac:dyDescent="0.25">
      <c r="A35" s="13"/>
      <c r="B35" s="26" t="s">
        <v>110</v>
      </c>
      <c r="C35" s="39" t="s">
        <v>112</v>
      </c>
      <c r="D35" s="40">
        <v>11</v>
      </c>
      <c r="E35" s="33" t="s">
        <v>9</v>
      </c>
      <c r="F35" s="41"/>
      <c r="G35" s="32" t="s">
        <v>10</v>
      </c>
      <c r="H35" s="32">
        <f>D35*F35</f>
        <v>0</v>
      </c>
      <c r="I35" s="32"/>
      <c r="J35" s="32" t="s">
        <v>10</v>
      </c>
      <c r="K35" s="32">
        <f>H35*1.21</f>
        <v>0</v>
      </c>
      <c r="L35" s="32">
        <f t="shared" si="15"/>
        <v>0</v>
      </c>
    </row>
    <row r="36" spans="1:12" s="14" customFormat="1" ht="15" customHeight="1" x14ac:dyDescent="0.25">
      <c r="A36" s="13"/>
      <c r="B36" s="43"/>
      <c r="C36" s="39"/>
      <c r="D36" s="40"/>
      <c r="E36" s="33"/>
      <c r="F36" s="33"/>
      <c r="G36" s="32"/>
      <c r="H36" s="32"/>
      <c r="I36" s="32"/>
      <c r="J36" s="32"/>
      <c r="K36" s="32"/>
      <c r="L36" s="32"/>
    </row>
    <row r="37" spans="1:12" ht="15" customHeight="1" x14ac:dyDescent="0.25">
      <c r="A37" s="8"/>
      <c r="B37" s="21" t="s">
        <v>15</v>
      </c>
      <c r="C37" s="22" t="s">
        <v>16</v>
      </c>
      <c r="D37" s="23"/>
      <c r="E37" s="23"/>
      <c r="F37" s="23"/>
      <c r="G37" s="25"/>
      <c r="H37" s="25"/>
      <c r="I37" s="25"/>
      <c r="J37" s="25"/>
      <c r="K37" s="25"/>
      <c r="L37" s="25"/>
    </row>
    <row r="38" spans="1:12" s="14" customFormat="1" ht="15" customHeight="1" x14ac:dyDescent="0.25">
      <c r="A38" s="13"/>
      <c r="B38" s="44" t="s">
        <v>17</v>
      </c>
      <c r="C38" s="45" t="s">
        <v>38</v>
      </c>
      <c r="D38" s="33">
        <v>137</v>
      </c>
      <c r="E38" s="33" t="s">
        <v>9</v>
      </c>
      <c r="F38" s="41"/>
      <c r="G38" s="32">
        <f t="shared" ref="G38" si="16">D38*F38</f>
        <v>0</v>
      </c>
      <c r="H38" s="32" t="s">
        <v>10</v>
      </c>
      <c r="I38" s="32"/>
      <c r="J38" s="32">
        <f t="shared" ref="J38:J41" si="17">G38*1.21</f>
        <v>0</v>
      </c>
      <c r="K38" s="32" t="s">
        <v>10</v>
      </c>
      <c r="L38" s="32">
        <f t="shared" ref="L38:L41" si="18">J38-G38</f>
        <v>0</v>
      </c>
    </row>
    <row r="39" spans="1:12" s="14" customFormat="1" ht="15" customHeight="1" x14ac:dyDescent="0.25">
      <c r="A39" s="13"/>
      <c r="B39" s="44" t="s">
        <v>18</v>
      </c>
      <c r="C39" s="45" t="s">
        <v>78</v>
      </c>
      <c r="D39" s="33">
        <f>D25</f>
        <v>136</v>
      </c>
      <c r="E39" s="33" t="s">
        <v>9</v>
      </c>
      <c r="F39" s="41"/>
      <c r="G39" s="32">
        <f>D39*F39</f>
        <v>0</v>
      </c>
      <c r="H39" s="32" t="s">
        <v>10</v>
      </c>
      <c r="I39" s="32"/>
      <c r="J39" s="32">
        <f t="shared" si="17"/>
        <v>0</v>
      </c>
      <c r="K39" s="32" t="s">
        <v>10</v>
      </c>
      <c r="L39" s="32">
        <f t="shared" si="18"/>
        <v>0</v>
      </c>
    </row>
    <row r="40" spans="1:12" s="14" customFormat="1" ht="15" customHeight="1" x14ac:dyDescent="0.25">
      <c r="A40" s="13"/>
      <c r="B40" s="44" t="s">
        <v>50</v>
      </c>
      <c r="C40" s="46" t="s">
        <v>114</v>
      </c>
      <c r="D40" s="33">
        <f>D26</f>
        <v>888</v>
      </c>
      <c r="E40" s="33" t="s">
        <v>54</v>
      </c>
      <c r="F40" s="41"/>
      <c r="G40" s="32">
        <f t="shared" ref="G40" si="19">D40*F40</f>
        <v>0</v>
      </c>
      <c r="H40" s="32" t="s">
        <v>10</v>
      </c>
      <c r="I40" s="32"/>
      <c r="J40" s="32">
        <f t="shared" si="17"/>
        <v>0</v>
      </c>
      <c r="K40" s="32" t="s">
        <v>10</v>
      </c>
      <c r="L40" s="32">
        <f t="shared" si="18"/>
        <v>0</v>
      </c>
    </row>
    <row r="41" spans="1:12" s="14" customFormat="1" ht="15" customHeight="1" x14ac:dyDescent="0.25">
      <c r="A41" s="13"/>
      <c r="B41" s="44" t="s">
        <v>106</v>
      </c>
      <c r="C41" s="46" t="s">
        <v>75</v>
      </c>
      <c r="D41" s="33">
        <v>2</v>
      </c>
      <c r="E41" s="33" t="s">
        <v>9</v>
      </c>
      <c r="F41" s="41"/>
      <c r="G41" s="32">
        <f t="shared" ref="G41:G42" si="20">D41*F41</f>
        <v>0</v>
      </c>
      <c r="H41" s="32" t="s">
        <v>10</v>
      </c>
      <c r="I41" s="32"/>
      <c r="J41" s="32">
        <f t="shared" si="17"/>
        <v>0</v>
      </c>
      <c r="K41" s="32" t="s">
        <v>10</v>
      </c>
      <c r="L41" s="32">
        <f t="shared" si="18"/>
        <v>0</v>
      </c>
    </row>
    <row r="42" spans="1:12" s="14" customFormat="1" ht="15" customHeight="1" x14ac:dyDescent="0.25">
      <c r="A42" s="13"/>
      <c r="B42" s="44" t="s">
        <v>53</v>
      </c>
      <c r="C42" s="45" t="s">
        <v>57</v>
      </c>
      <c r="D42" s="33">
        <f>SUM(D27:D27)</f>
        <v>2</v>
      </c>
      <c r="E42" s="33" t="s">
        <v>9</v>
      </c>
      <c r="F42" s="41"/>
      <c r="G42" s="32">
        <f t="shared" si="20"/>
        <v>0</v>
      </c>
      <c r="H42" s="32" t="s">
        <v>10</v>
      </c>
      <c r="I42" s="32"/>
      <c r="J42" s="32">
        <f t="shared" ref="J42" si="21">G42*1.21</f>
        <v>0</v>
      </c>
      <c r="K42" s="32" t="s">
        <v>10</v>
      </c>
      <c r="L42" s="32">
        <f t="shared" ref="L42" si="22">J42-G42</f>
        <v>0</v>
      </c>
    </row>
    <row r="43" spans="1:12" s="14" customFormat="1" ht="25.5" x14ac:dyDescent="0.25">
      <c r="A43" s="13"/>
      <c r="B43" s="44" t="s">
        <v>58</v>
      </c>
      <c r="C43" s="47" t="s">
        <v>99</v>
      </c>
      <c r="D43" s="33">
        <v>10</v>
      </c>
      <c r="E43" s="33" t="s">
        <v>9</v>
      </c>
      <c r="F43" s="41"/>
      <c r="G43" s="32">
        <f t="shared" ref="G43" si="23">D43*F43</f>
        <v>0</v>
      </c>
      <c r="H43" s="32" t="s">
        <v>10</v>
      </c>
      <c r="I43" s="32"/>
      <c r="J43" s="32">
        <f t="shared" ref="J43" si="24">G43*1.21</f>
        <v>0</v>
      </c>
      <c r="K43" s="32" t="s">
        <v>10</v>
      </c>
      <c r="L43" s="32">
        <f t="shared" ref="L43" si="25">J43-G43</f>
        <v>0</v>
      </c>
    </row>
    <row r="44" spans="1:12" s="14" customFormat="1" ht="38.25" x14ac:dyDescent="0.25">
      <c r="A44" s="13"/>
      <c r="B44" s="44" t="s">
        <v>63</v>
      </c>
      <c r="C44" s="48" t="s">
        <v>73</v>
      </c>
      <c r="D44" s="33">
        <v>11</v>
      </c>
      <c r="E44" s="33" t="s">
        <v>9</v>
      </c>
      <c r="F44" s="41"/>
      <c r="G44" s="32">
        <f t="shared" ref="G44:G46" si="26">D44*F44</f>
        <v>0</v>
      </c>
      <c r="H44" s="32" t="s">
        <v>10</v>
      </c>
      <c r="I44" s="32"/>
      <c r="J44" s="32">
        <f t="shared" ref="J44:J46" si="27">G44*1.21</f>
        <v>0</v>
      </c>
      <c r="K44" s="32" t="s">
        <v>10</v>
      </c>
      <c r="L44" s="32">
        <f t="shared" ref="L44:L46" si="28">J44-G44</f>
        <v>0</v>
      </c>
    </row>
    <row r="45" spans="1:12" s="14" customFormat="1" ht="15" customHeight="1" x14ac:dyDescent="0.2">
      <c r="A45" s="13"/>
      <c r="B45" s="44" t="s">
        <v>66</v>
      </c>
      <c r="C45" s="49" t="s">
        <v>115</v>
      </c>
      <c r="D45" s="33">
        <v>33</v>
      </c>
      <c r="E45" s="33" t="s">
        <v>54</v>
      </c>
      <c r="F45" s="41"/>
      <c r="G45" s="32" t="s">
        <v>10</v>
      </c>
      <c r="H45" s="32">
        <f>D45*F45</f>
        <v>0</v>
      </c>
      <c r="I45" s="32"/>
      <c r="J45" s="32" t="s">
        <v>10</v>
      </c>
      <c r="K45" s="32">
        <f>H45*1.21</f>
        <v>0</v>
      </c>
      <c r="L45" s="32">
        <f>K45-H45</f>
        <v>0</v>
      </c>
    </row>
    <row r="46" spans="1:12" s="14" customFormat="1" ht="15" customHeight="1" x14ac:dyDescent="0.25">
      <c r="A46" s="13"/>
      <c r="B46" s="44" t="s">
        <v>67</v>
      </c>
      <c r="C46" s="45" t="s">
        <v>64</v>
      </c>
      <c r="D46" s="33">
        <v>11</v>
      </c>
      <c r="E46" s="33" t="s">
        <v>9</v>
      </c>
      <c r="F46" s="41"/>
      <c r="G46" s="32">
        <f t="shared" si="26"/>
        <v>0</v>
      </c>
      <c r="H46" s="32" t="s">
        <v>10</v>
      </c>
      <c r="I46" s="32"/>
      <c r="J46" s="32">
        <f t="shared" si="27"/>
        <v>0</v>
      </c>
      <c r="K46" s="32" t="s">
        <v>10</v>
      </c>
      <c r="L46" s="32">
        <f t="shared" si="28"/>
        <v>0</v>
      </c>
    </row>
    <row r="47" spans="1:12" ht="15" customHeight="1" x14ac:dyDescent="0.25">
      <c r="A47" s="8"/>
      <c r="B47" s="50"/>
      <c r="C47" s="51"/>
      <c r="D47" s="52"/>
      <c r="E47" s="52"/>
      <c r="F47" s="53"/>
      <c r="G47" s="54"/>
      <c r="H47" s="54"/>
      <c r="I47" s="54"/>
      <c r="J47" s="54"/>
      <c r="K47" s="54"/>
      <c r="L47" s="54"/>
    </row>
    <row r="48" spans="1:12" ht="15" customHeight="1" x14ac:dyDescent="0.25">
      <c r="A48" s="8"/>
      <c r="B48" s="21" t="s">
        <v>19</v>
      </c>
      <c r="C48" s="22" t="s">
        <v>20</v>
      </c>
      <c r="D48" s="23"/>
      <c r="E48" s="23"/>
      <c r="F48" s="55"/>
      <c r="G48" s="25"/>
      <c r="H48" s="25"/>
      <c r="I48" s="25"/>
      <c r="J48" s="25"/>
      <c r="K48" s="25"/>
      <c r="L48" s="25"/>
    </row>
    <row r="49" spans="1:12" s="14" customFormat="1" ht="15" customHeight="1" x14ac:dyDescent="0.25">
      <c r="A49" s="13"/>
      <c r="B49" s="33" t="s">
        <v>21</v>
      </c>
      <c r="C49" s="45" t="s">
        <v>39</v>
      </c>
      <c r="D49" s="33">
        <f>(D39/2)</f>
        <v>68</v>
      </c>
      <c r="E49" s="33" t="s">
        <v>24</v>
      </c>
      <c r="F49" s="56"/>
      <c r="G49" s="32">
        <f t="shared" ref="G49:G50" si="29">D49*F49</f>
        <v>0</v>
      </c>
      <c r="H49" s="32" t="s">
        <v>10</v>
      </c>
      <c r="I49" s="32"/>
      <c r="J49" s="32">
        <f t="shared" ref="J49:J52" si="30">G49*1.21</f>
        <v>0</v>
      </c>
      <c r="K49" s="32" t="s">
        <v>10</v>
      </c>
      <c r="L49" s="32">
        <f t="shared" ref="L49:L52" si="31">J49-G49</f>
        <v>0</v>
      </c>
    </row>
    <row r="50" spans="1:12" s="14" customFormat="1" ht="15" customHeight="1" x14ac:dyDescent="0.25">
      <c r="A50" s="13"/>
      <c r="B50" s="33" t="s">
        <v>22</v>
      </c>
      <c r="C50" s="45" t="s">
        <v>51</v>
      </c>
      <c r="D50" s="33">
        <f>D25</f>
        <v>136</v>
      </c>
      <c r="E50" s="33" t="s">
        <v>9</v>
      </c>
      <c r="F50" s="56"/>
      <c r="G50" s="32">
        <f t="shared" si="29"/>
        <v>0</v>
      </c>
      <c r="H50" s="32" t="s">
        <v>10</v>
      </c>
      <c r="I50" s="32"/>
      <c r="J50" s="32">
        <f t="shared" si="30"/>
        <v>0</v>
      </c>
      <c r="K50" s="32" t="s">
        <v>10</v>
      </c>
      <c r="L50" s="32">
        <f t="shared" si="31"/>
        <v>0</v>
      </c>
    </row>
    <row r="51" spans="1:12" s="14" customFormat="1" ht="15" customHeight="1" x14ac:dyDescent="0.25">
      <c r="A51" s="13"/>
      <c r="B51" s="33" t="s">
        <v>52</v>
      </c>
      <c r="C51" s="45" t="s">
        <v>65</v>
      </c>
      <c r="D51" s="33">
        <v>1</v>
      </c>
      <c r="E51" s="33" t="s">
        <v>14</v>
      </c>
      <c r="F51" s="41"/>
      <c r="G51" s="31" t="s">
        <v>10</v>
      </c>
      <c r="H51" s="31">
        <f>D51*F51</f>
        <v>0</v>
      </c>
      <c r="I51" s="31"/>
      <c r="J51" s="31" t="s">
        <v>10</v>
      </c>
      <c r="K51" s="31">
        <f>H51*1.21</f>
        <v>0</v>
      </c>
      <c r="L51" s="32">
        <f>K51-H51</f>
        <v>0</v>
      </c>
    </row>
    <row r="52" spans="1:12" s="14" customFormat="1" ht="15" customHeight="1" x14ac:dyDescent="0.25">
      <c r="A52" s="13"/>
      <c r="B52" s="33" t="s">
        <v>23</v>
      </c>
      <c r="C52" s="45" t="s">
        <v>40</v>
      </c>
      <c r="D52" s="33">
        <v>8</v>
      </c>
      <c r="E52" s="33" t="s">
        <v>9</v>
      </c>
      <c r="F52" s="56"/>
      <c r="G52" s="32">
        <f t="shared" ref="G52" si="32">D52*F52</f>
        <v>0</v>
      </c>
      <c r="H52" s="32" t="s">
        <v>10</v>
      </c>
      <c r="I52" s="32"/>
      <c r="J52" s="32">
        <f t="shared" si="30"/>
        <v>0</v>
      </c>
      <c r="K52" s="32" t="s">
        <v>10</v>
      </c>
      <c r="L52" s="32">
        <f t="shared" si="31"/>
        <v>0</v>
      </c>
    </row>
    <row r="53" spans="1:12" s="14" customFormat="1" ht="15" customHeight="1" x14ac:dyDescent="0.25">
      <c r="A53" s="13"/>
      <c r="B53" s="33" t="s">
        <v>25</v>
      </c>
      <c r="C53" s="45" t="s">
        <v>98</v>
      </c>
      <c r="D53" s="33">
        <v>1</v>
      </c>
      <c r="E53" s="33" t="s">
        <v>14</v>
      </c>
      <c r="F53" s="56"/>
      <c r="G53" s="32">
        <f t="shared" ref="G53:G54" si="33">D53*F53</f>
        <v>0</v>
      </c>
      <c r="H53" s="32" t="s">
        <v>10</v>
      </c>
      <c r="I53" s="32"/>
      <c r="J53" s="32">
        <f t="shared" ref="J53:J54" si="34">G53*1.21</f>
        <v>0</v>
      </c>
      <c r="K53" s="32" t="s">
        <v>10</v>
      </c>
      <c r="L53" s="32">
        <f t="shared" ref="L53:L54" si="35">J53-G53</f>
        <v>0</v>
      </c>
    </row>
    <row r="54" spans="1:12" s="14" customFormat="1" ht="15" customHeight="1" x14ac:dyDescent="0.25">
      <c r="A54" s="13"/>
      <c r="B54" s="33" t="s">
        <v>44</v>
      </c>
      <c r="C54" s="45" t="s">
        <v>97</v>
      </c>
      <c r="D54" s="33">
        <v>1</v>
      </c>
      <c r="E54" s="33" t="s">
        <v>14</v>
      </c>
      <c r="F54" s="56"/>
      <c r="G54" s="32">
        <f t="shared" si="33"/>
        <v>0</v>
      </c>
      <c r="H54" s="32" t="s">
        <v>10</v>
      </c>
      <c r="I54" s="32"/>
      <c r="J54" s="32">
        <f t="shared" si="34"/>
        <v>0</v>
      </c>
      <c r="K54" s="32" t="s">
        <v>10</v>
      </c>
      <c r="L54" s="32">
        <f t="shared" si="35"/>
        <v>0</v>
      </c>
    </row>
    <row r="55" spans="1:12" s="14" customFormat="1" ht="15" customHeight="1" x14ac:dyDescent="0.25">
      <c r="A55" s="13"/>
      <c r="B55" s="33" t="s">
        <v>45</v>
      </c>
      <c r="C55" s="45" t="s">
        <v>77</v>
      </c>
      <c r="D55" s="33">
        <v>1</v>
      </c>
      <c r="E55" s="33" t="s">
        <v>14</v>
      </c>
      <c r="F55" s="56"/>
      <c r="G55" s="31" t="s">
        <v>10</v>
      </c>
      <c r="H55" s="31">
        <f>D55*F55</f>
        <v>0</v>
      </c>
      <c r="I55" s="31"/>
      <c r="J55" s="31" t="s">
        <v>10</v>
      </c>
      <c r="K55" s="31">
        <f>H55*1.21</f>
        <v>0</v>
      </c>
      <c r="L55" s="32">
        <f>K55-H55</f>
        <v>0</v>
      </c>
    </row>
    <row r="56" spans="1:12" s="14" customFormat="1" ht="15" customHeight="1" x14ac:dyDescent="0.2">
      <c r="A56" s="13"/>
      <c r="B56" s="33" t="s">
        <v>95</v>
      </c>
      <c r="C56" s="57" t="s">
        <v>107</v>
      </c>
      <c r="D56" s="33">
        <v>1</v>
      </c>
      <c r="E56" s="36" t="s">
        <v>14</v>
      </c>
      <c r="F56" s="56"/>
      <c r="G56" s="31" t="s">
        <v>10</v>
      </c>
      <c r="H56" s="32">
        <f>F56*D56</f>
        <v>0</v>
      </c>
      <c r="I56" s="32"/>
      <c r="J56" s="31" t="s">
        <v>10</v>
      </c>
      <c r="K56" s="32">
        <f>H56*1.21</f>
        <v>0</v>
      </c>
      <c r="L56" s="32">
        <f>K56-H56</f>
        <v>0</v>
      </c>
    </row>
    <row r="57" spans="1:12" ht="15" customHeight="1" x14ac:dyDescent="0.25">
      <c r="A57" s="8"/>
      <c r="B57" s="58" t="s">
        <v>26</v>
      </c>
      <c r="C57" s="59">
        <f>SUM(G10:H56)</f>
        <v>0</v>
      </c>
      <c r="D57" s="22"/>
      <c r="E57" s="22"/>
      <c r="F57" s="60"/>
      <c r="G57" s="59">
        <f>SUM(G10:G56)</f>
        <v>0</v>
      </c>
      <c r="H57" s="59">
        <f>SUM(H10:H56)</f>
        <v>0</v>
      </c>
      <c r="I57" s="59"/>
      <c r="J57" s="59">
        <f>SUM(J10:J56)</f>
        <v>0</v>
      </c>
      <c r="K57" s="59">
        <f>SUM(K10:K56)</f>
        <v>0</v>
      </c>
      <c r="L57" s="59">
        <f>SUM(L10:L56)</f>
        <v>0</v>
      </c>
    </row>
    <row r="58" spans="1:12" ht="15" customHeight="1" x14ac:dyDescent="0.25">
      <c r="A58" s="8"/>
      <c r="B58" s="50"/>
      <c r="C58" s="61"/>
      <c r="D58" s="52"/>
      <c r="E58" s="52"/>
      <c r="F58" s="62"/>
      <c r="G58" s="54"/>
      <c r="H58" s="54"/>
      <c r="I58" s="54"/>
      <c r="J58" s="54"/>
      <c r="K58" s="54"/>
      <c r="L58" s="54"/>
    </row>
    <row r="59" spans="1:12" ht="15" customHeight="1" x14ac:dyDescent="0.25">
      <c r="A59" s="8"/>
      <c r="B59" s="58"/>
      <c r="C59" s="63" t="s">
        <v>27</v>
      </c>
      <c r="D59" s="64"/>
      <c r="E59" s="64" t="s">
        <v>28</v>
      </c>
      <c r="F59" s="65" t="s">
        <v>29</v>
      </c>
      <c r="G59" s="64" t="s">
        <v>30</v>
      </c>
      <c r="H59" s="64" t="s">
        <v>31</v>
      </c>
      <c r="I59" s="66"/>
      <c r="J59" s="67"/>
      <c r="K59" s="68" t="s">
        <v>43</v>
      </c>
      <c r="L59" s="69"/>
    </row>
    <row r="60" spans="1:12" s="14" customFormat="1" ht="15" customHeight="1" x14ac:dyDescent="0.25">
      <c r="A60" s="13"/>
      <c r="B60" s="44" t="s">
        <v>32</v>
      </c>
      <c r="C60" s="70" t="s">
        <v>33</v>
      </c>
      <c r="D60" s="33"/>
      <c r="E60" s="33"/>
      <c r="F60" s="71">
        <f>C57</f>
        <v>0</v>
      </c>
      <c r="G60" s="32">
        <f>H60-F60</f>
        <v>0</v>
      </c>
      <c r="H60" s="32">
        <f>F60*1.21</f>
        <v>0</v>
      </c>
      <c r="I60" s="72"/>
      <c r="J60" s="73"/>
      <c r="K60" s="87"/>
      <c r="L60" s="88"/>
    </row>
    <row r="61" spans="1:12" s="14" customFormat="1" ht="15" customHeight="1" x14ac:dyDescent="0.25">
      <c r="A61" s="13"/>
      <c r="B61" s="44" t="s">
        <v>34</v>
      </c>
      <c r="C61" s="70" t="s">
        <v>35</v>
      </c>
      <c r="D61" s="70"/>
      <c r="E61" s="74" t="e">
        <f>F61/F60</f>
        <v>#DIV/0!</v>
      </c>
      <c r="F61" s="75">
        <f>G57</f>
        <v>0</v>
      </c>
      <c r="G61" s="32">
        <f>H61-F61</f>
        <v>0</v>
      </c>
      <c r="H61" s="32">
        <f t="shared" ref="H61:H62" si="36">F61*1.21</f>
        <v>0</v>
      </c>
      <c r="I61" s="72"/>
      <c r="J61" s="73"/>
      <c r="K61" s="87"/>
      <c r="L61" s="88"/>
    </row>
    <row r="62" spans="1:12" s="14" customFormat="1" ht="15" customHeight="1" x14ac:dyDescent="0.25">
      <c r="A62" s="13"/>
      <c r="B62" s="44" t="s">
        <v>36</v>
      </c>
      <c r="C62" s="70" t="s">
        <v>37</v>
      </c>
      <c r="D62" s="70"/>
      <c r="E62" s="74" t="e">
        <f>F62/F60</f>
        <v>#DIV/0!</v>
      </c>
      <c r="F62" s="75">
        <f>H57</f>
        <v>0</v>
      </c>
      <c r="G62" s="32">
        <f>H62-F62</f>
        <v>0</v>
      </c>
      <c r="H62" s="32">
        <f t="shared" si="36"/>
        <v>0</v>
      </c>
      <c r="I62" s="72"/>
      <c r="J62" s="73"/>
      <c r="K62" s="78"/>
      <c r="L62" s="79"/>
    </row>
    <row r="63" spans="1:12" x14ac:dyDescent="0.25">
      <c r="A63" s="8"/>
      <c r="B63" s="12"/>
      <c r="C63" s="9"/>
      <c r="D63" s="9"/>
      <c r="E63" s="10"/>
      <c r="F63" s="11"/>
      <c r="G63" s="3"/>
      <c r="H63" s="3"/>
      <c r="I63" s="7"/>
      <c r="J63" s="7"/>
      <c r="K63" s="7"/>
      <c r="L63" s="7"/>
    </row>
    <row r="64" spans="1:12" x14ac:dyDescent="0.25">
      <c r="A64" s="8"/>
      <c r="B64" s="6"/>
      <c r="C64" s="4"/>
      <c r="D64" s="1"/>
      <c r="E64" s="1"/>
      <c r="F64" s="2"/>
      <c r="G64" s="3"/>
      <c r="H64" s="3"/>
      <c r="I64" s="3"/>
      <c r="J64" s="3"/>
      <c r="K64" s="3"/>
      <c r="L64" s="3"/>
    </row>
    <row r="67" spans="6:10" x14ac:dyDescent="0.25">
      <c r="G67" s="15"/>
    </row>
    <row r="68" spans="6:10" x14ac:dyDescent="0.25">
      <c r="J68" s="15"/>
    </row>
    <row r="69" spans="6:10" x14ac:dyDescent="0.25">
      <c r="J69" s="15"/>
    </row>
    <row r="70" spans="6:10" x14ac:dyDescent="0.25">
      <c r="F70" s="15"/>
    </row>
  </sheetData>
  <mergeCells count="12">
    <mergeCell ref="B1:C1"/>
    <mergeCell ref="B2:C2"/>
    <mergeCell ref="K62:L62"/>
    <mergeCell ref="B6:L6"/>
    <mergeCell ref="B7:B8"/>
    <mergeCell ref="C7:C8"/>
    <mergeCell ref="D7:D8"/>
    <mergeCell ref="E7:E8"/>
    <mergeCell ref="F7:H7"/>
    <mergeCell ref="J7:K7"/>
    <mergeCell ref="L7:L9"/>
    <mergeCell ref="K60:L61"/>
  </mergeCells>
  <phoneticPr fontId="10" type="noConversion"/>
  <pageMargins left="0.7" right="0.7" top="0.53" bottom="0.54" header="0.3" footer="0.3"/>
  <pageSetup paperSize="9" scale="56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2023-03-27T13:11:48Z</dcterms:modified>
</cp:coreProperties>
</file>